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55" windowWidth="12120" windowHeight="5865" activeTab="0"/>
  </bookViews>
  <sheets>
    <sheet name="21.12.2012" sheetId="1" r:id="rId1"/>
  </sheets>
  <definedNames/>
  <calcPr fullCalcOnLoad="1"/>
</workbook>
</file>

<file path=xl/sharedStrings.xml><?xml version="1.0" encoding="utf-8"?>
<sst xmlns="http://schemas.openxmlformats.org/spreadsheetml/2006/main" count="158" uniqueCount="114">
  <si>
    <t>Материалы</t>
  </si>
  <si>
    <t>№ п/п</t>
  </si>
  <si>
    <t>- Сторонняя реализация</t>
  </si>
  <si>
    <t>- Собственные нужды</t>
  </si>
  <si>
    <t xml:space="preserve"> Выработка теплоэнергии, тыс. Гкал, в том числе</t>
  </si>
  <si>
    <t>в т.ч.</t>
  </si>
  <si>
    <t>Себестоимость реализуемой теплоэнергии:</t>
  </si>
  <si>
    <t>% расходов, приходящихся на реализацию тепловой энергии,</t>
  </si>
  <si>
    <t>ИТОГО расходы на реализацию тепловой энергии в утвержденном тарифе, тыс.руб.</t>
  </si>
  <si>
    <t>справочно: подготовлено в соответствии с п.14 стандартов</t>
  </si>
  <si>
    <t>Утвержденный тариф на реализацию тепловой энергии, руб./Гкал с 01.09.2012г.</t>
  </si>
  <si>
    <t>Приложение № 3.8</t>
  </si>
  <si>
    <t>ед.изм.</t>
  </si>
  <si>
    <t>тыс.руб.</t>
  </si>
  <si>
    <t>тыс.Гкал</t>
  </si>
  <si>
    <t>Реализация тепловой энергии</t>
  </si>
  <si>
    <t>3.1.</t>
  </si>
  <si>
    <t>Расходы на покупаемую тепловую энергию (мощность)</t>
  </si>
  <si>
    <t>3.2.</t>
  </si>
  <si>
    <t>Расходы на топливо, всего:</t>
  </si>
  <si>
    <t>в т.ч. по видам топлива</t>
  </si>
  <si>
    <t>3.2.1.</t>
  </si>
  <si>
    <t>мазут:</t>
  </si>
  <si>
    <t>тыс.тн</t>
  </si>
  <si>
    <t>цена приобретения 1 тн., без НДС</t>
  </si>
  <si>
    <t>количество мазута</t>
  </si>
  <si>
    <t>стоимость 1-й единицы с учетом доставки</t>
  </si>
  <si>
    <t>способ приобретения</t>
  </si>
  <si>
    <t>покупка</t>
  </si>
  <si>
    <t>3.3.</t>
  </si>
  <si>
    <t>Расходы на покупаемую электрическую энергию, потребляемую оборудованием</t>
  </si>
  <si>
    <t>3.3.1.</t>
  </si>
  <si>
    <t>Средневзвешенная стоимость 1 кВт/ч</t>
  </si>
  <si>
    <t>руб.</t>
  </si>
  <si>
    <t>3.3.2.</t>
  </si>
  <si>
    <t>Объем приобретенной эл.энергии</t>
  </si>
  <si>
    <t>тыс.кВт/ч</t>
  </si>
  <si>
    <t>3.4.</t>
  </si>
  <si>
    <t>Расходы на приобретение холодной воды</t>
  </si>
  <si>
    <t>3.5.</t>
  </si>
  <si>
    <t>Расходы на химреагенты</t>
  </si>
  <si>
    <t>3.6.1.</t>
  </si>
  <si>
    <t>3.6.2.</t>
  </si>
  <si>
    <t>Отчисления на социальные нужды основного производственного персонала</t>
  </si>
  <si>
    <t>3.7.1.</t>
  </si>
  <si>
    <t>Расходы на амортизацию основных производственных средств</t>
  </si>
  <si>
    <t>Расходы на оплату труда  основного производственного персонала</t>
  </si>
  <si>
    <t>3.7.2.</t>
  </si>
  <si>
    <t>Аренда имущества</t>
  </si>
  <si>
    <t>3.8.</t>
  </si>
  <si>
    <t>Общепроизводственные (цеховые) расходы</t>
  </si>
  <si>
    <t>расходы на оплату труда цехового персонала</t>
  </si>
  <si>
    <t>социальные и  страховые взносы от оплаты труда цехового персонала</t>
  </si>
  <si>
    <t>3.8.1.</t>
  </si>
  <si>
    <t>3.8.2.</t>
  </si>
  <si>
    <t>3.9.</t>
  </si>
  <si>
    <t>3.9.1.</t>
  </si>
  <si>
    <t>3.9.2.</t>
  </si>
  <si>
    <t>Общехозяйственные расходы (управленческие)</t>
  </si>
  <si>
    <t>расходы на оплату труда управленческого персонала</t>
  </si>
  <si>
    <t>социальные и  страховые взносы от оплаты труда управленческого персонала</t>
  </si>
  <si>
    <t>3.10.</t>
  </si>
  <si>
    <t>Затраты на ремонт (капитальный и текущий) основных производственных средств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</si>
  <si>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</si>
  <si>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</si>
  <si>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3.12.</t>
  </si>
  <si>
    <t>3.13.</t>
  </si>
  <si>
    <t>Прочие расходы основного производства</t>
  </si>
  <si>
    <t>5.1.</t>
  </si>
  <si>
    <t>Чистая прибыль от регулируемого вида деятельности</t>
  </si>
  <si>
    <t>в т.ч. чистая прибыль на финансирование мероприятий, предусмотренных инвестиционной программой по развитию системы теплоснабжения</t>
  </si>
  <si>
    <t>6.</t>
  </si>
  <si>
    <t>Изменение стоимости основных фондов</t>
  </si>
  <si>
    <t>6.1.</t>
  </si>
  <si>
    <t>в т.ч. за счет ввода (вывода) их из эксплуатации</t>
  </si>
  <si>
    <t>Гкал/ч</t>
  </si>
  <si>
    <t>8.</t>
  </si>
  <si>
    <t>Присоединенная нагрузка</t>
  </si>
  <si>
    <t>9.</t>
  </si>
  <si>
    <t>Объем вырабытываемой тепловой энергии</t>
  </si>
  <si>
    <t>9.1.</t>
  </si>
  <si>
    <t>объем тепловой энергии на технологические нужды производства</t>
  </si>
  <si>
    <t>Объем покупаемой тепловой энергии</t>
  </si>
  <si>
    <t>Объем тепловой энергии отпускаемой потребителям</t>
  </si>
  <si>
    <t>11.1.</t>
  </si>
  <si>
    <t>по приборам учета</t>
  </si>
  <si>
    <t>технологические потери тепловой энергии при передаче по тепловым сетям</t>
  </si>
  <si>
    <t>%</t>
  </si>
  <si>
    <t>справочно потери тепла через изоляцию труб</t>
  </si>
  <si>
    <t>км</t>
  </si>
  <si>
    <t>Протяженность магистральной сети и тепловых водоводов (в однотрубном исчислении)</t>
  </si>
  <si>
    <t>Протяженность разводящих сетей (в однотрубном исчислении)</t>
  </si>
  <si>
    <t>ед.</t>
  </si>
  <si>
    <t>количество тепловых станций и котельных</t>
  </si>
  <si>
    <t>количество теплоэлектростанций</t>
  </si>
  <si>
    <t>количество тепловых пунктов</t>
  </si>
  <si>
    <t>чел.</t>
  </si>
  <si>
    <t>среднесписочная численность основного производственного персонала</t>
  </si>
  <si>
    <t>Уд. расход топлива на  ед. общей выработки тепловой энергии</t>
  </si>
  <si>
    <t>Уд. расход эл.энергии на ед.общего выпуска тепловой энергии</t>
  </si>
  <si>
    <t>кВтч/Гкал</t>
  </si>
  <si>
    <t>кг у.т./Гкал</t>
  </si>
  <si>
    <t>Уд. расход хол.воды на ед.общего выпуска тепловой энергии</t>
  </si>
  <si>
    <t>куб.м./Гкал</t>
  </si>
  <si>
    <t>Установленная тепловая мощность</t>
  </si>
  <si>
    <t>Выручка от реализации тепловой энергии, без НДС</t>
  </si>
  <si>
    <t>Комментарии:</t>
  </si>
  <si>
    <t>Рентабельность</t>
  </si>
  <si>
    <t>Валовая прибыль от реализации теплоэнергии</t>
  </si>
  <si>
    <t>ИТОГО расходы на выработку тепловой энергии</t>
  </si>
  <si>
    <t>Наименование показателя</t>
  </si>
  <si>
    <t>Вид регулируемой деятельности</t>
  </si>
  <si>
    <r>
      <t>Основные показатели ФХД на 2013 год при утвержденном тарифе с 01.09.2012г. по полезно отпущенной тепловой энергии для потребителей</t>
    </r>
    <r>
      <rPr>
        <b/>
        <sz val="14"/>
        <rFont val="Times New Roman"/>
        <family val="1"/>
      </rPr>
      <t xml:space="preserve"> ОАО "Завод ТО ТБО"</t>
    </r>
  </si>
  <si>
    <t>Утверждено на 2013 год при установленном тарифе с  01.09.2012г.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</si>
</sst>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%"/>
    <numFmt numFmtId="174" formatCode="_-* #,##0.0_р_._-;\-* #,##0.0_р_._-;_-* &quot;-&quot;??_р_._-;_-@_-"/>
    <numFmt numFmtId="175" formatCode="_(* #,##0_);_(* \(#,##0\);_(* &quot;-&quot;??_);_(@_)"/>
    <numFmt numFmtId="176" formatCode="0.000"/>
    <numFmt numFmtId="177" formatCode="_-* #,##0.000000_р_._-;\-* #,##0.000000_р_._-;_-* &quot;-&quot;??_р_._-;_-@_-"/>
    <numFmt numFmtId="178" formatCode="0.000000"/>
    <numFmt numFmtId="179" formatCode="0.00000"/>
    <numFmt numFmtId="180" formatCode="0.0000"/>
    <numFmt numFmtId="181" formatCode="_-* #,##0.0_р_._-;\-* #,##0.0_р_._-;_-* &quot;-&quot;?_р_._-;_-@_-"/>
    <numFmt numFmtId="182" formatCode="0.0000000"/>
    <numFmt numFmtId="183" formatCode="0.0%"/>
    <numFmt numFmtId="184" formatCode="_-* #,##0_р_._-;\-* #,##0_р_._-;_-* &quot;-&quot;??_р_._-;_-@_-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_)"/>
    <numFmt numFmtId="194" formatCode="0.0_)"/>
    <numFmt numFmtId="195" formatCode="0.00_)"/>
    <numFmt numFmtId="196" formatCode="0.000_)"/>
    <numFmt numFmtId="197" formatCode="0.0000_)"/>
    <numFmt numFmtId="198" formatCode="0.00000000"/>
    <numFmt numFmtId="199" formatCode="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"/>
    <numFmt numFmtId="204" formatCode="0.0000000000"/>
    <numFmt numFmtId="205" formatCode="0.00000000000"/>
    <numFmt numFmtId="206" formatCode="0.0000%"/>
    <numFmt numFmtId="207" formatCode="_(* #,##0.0_);_(* \(#,##0.0\);_(* &quot;-&quot;??_);_(@_)"/>
    <numFmt numFmtId="208" formatCode="0.00;[Red]0.00"/>
    <numFmt numFmtId="209" formatCode="_(* #,##0.000_);_(* \(#,##0.000\);_(* &quot;-&quot;??_);_(@_)"/>
    <numFmt numFmtId="210" formatCode="#,##0.000"/>
    <numFmt numFmtId="211" formatCode="#,##0.0_ ;\-#,##0.0\ "/>
    <numFmt numFmtId="212" formatCode="#,##0.00_ ;\-#,##0.00\ "/>
    <numFmt numFmtId="213" formatCode="#,##0_ ;\-#,##0\ "/>
    <numFmt numFmtId="214" formatCode="_-* #,##0.000_р_._-;\-* #,##0.000_р_._-;_-* &quot;-&quot;???_р_._-;_-@_-"/>
    <numFmt numFmtId="215" formatCode="_-* #,##0.0000_р_._-;\-* #,##0.0000_р_._-;_-* &quot;-&quot;??_р_._-;_-@_-"/>
    <numFmt numFmtId="216" formatCode="#,##0.0000"/>
    <numFmt numFmtId="217" formatCode="_-* #,##0.0000_р_._-;\-* #,##0.0000_р_._-;_-* &quot;-&quot;????_р_._-;_-@_-"/>
    <numFmt numFmtId="218" formatCode="#,##0&quot;р.&quot;"/>
    <numFmt numFmtId="219" formatCode="#,##0.0000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0" xfId="53" applyNumberFormat="1" applyFont="1" applyBorder="1" applyAlignment="1">
      <alignment horizontal="center"/>
      <protection/>
    </xf>
    <xf numFmtId="0" fontId="6" fillId="0" borderId="10" xfId="53" applyFont="1" applyBorder="1" applyAlignment="1">
      <alignment horizontal="left" vertical="center" wrapText="1"/>
      <protection/>
    </xf>
    <xf numFmtId="49" fontId="9" fillId="0" borderId="11" xfId="53" applyNumberFormat="1" applyFont="1" applyBorder="1" applyAlignment="1">
      <alignment horizontal="center"/>
      <protection/>
    </xf>
    <xf numFmtId="171" fontId="6" fillId="0" borderId="10" xfId="61" applyFont="1" applyFill="1" applyBorder="1" applyAlignment="1">
      <alignment horizontal="right"/>
    </xf>
    <xf numFmtId="0" fontId="9" fillId="0" borderId="11" xfId="53" applyNumberFormat="1" applyFont="1" applyBorder="1" applyAlignment="1">
      <alignment horizontal="center"/>
      <protection/>
    </xf>
    <xf numFmtId="49" fontId="9" fillId="0" borderId="11" xfId="53" applyNumberFormat="1" applyFont="1" applyBorder="1" applyAlignment="1">
      <alignment horizontal="left"/>
      <protection/>
    </xf>
    <xf numFmtId="2" fontId="9" fillId="0" borderId="11" xfId="53" applyNumberFormat="1" applyFont="1" applyFill="1" applyBorder="1" applyAlignment="1">
      <alignment horizontal="right"/>
      <protection/>
    </xf>
    <xf numFmtId="2" fontId="9" fillId="0" borderId="10" xfId="53" applyNumberFormat="1" applyFont="1" applyFill="1" applyBorder="1" applyAlignment="1">
      <alignment horizontal="right"/>
      <protection/>
    </xf>
    <xf numFmtId="0" fontId="6" fillId="0" borderId="11" xfId="53" applyNumberFormat="1" applyFont="1" applyBorder="1" applyAlignment="1">
      <alignment horizontal="center"/>
      <protection/>
    </xf>
    <xf numFmtId="49" fontId="6" fillId="0" borderId="11" xfId="53" applyNumberFormat="1" applyFont="1" applyBorder="1" applyAlignment="1">
      <alignment horizontal="left"/>
      <protection/>
    </xf>
    <xf numFmtId="49" fontId="6" fillId="0" borderId="11" xfId="53" applyNumberFormat="1" applyFont="1" applyBorder="1" applyAlignment="1">
      <alignment horizontal="left" wrapText="1"/>
      <protection/>
    </xf>
    <xf numFmtId="49" fontId="6" fillId="0" borderId="11" xfId="53" applyNumberFormat="1" applyFont="1" applyBorder="1" applyAlignment="1">
      <alignment horizontal="center" wrapText="1"/>
      <protection/>
    </xf>
    <xf numFmtId="4" fontId="6" fillId="0" borderId="10" xfId="53" applyNumberFormat="1" applyFont="1" applyFill="1" applyBorder="1" applyAlignment="1">
      <alignment horizontal="right" wrapText="1"/>
      <protection/>
    </xf>
    <xf numFmtId="0" fontId="6" fillId="0" borderId="11" xfId="53" applyFont="1" applyBorder="1" applyAlignment="1">
      <alignment horizontal="left"/>
      <protection/>
    </xf>
    <xf numFmtId="4" fontId="6" fillId="0" borderId="10" xfId="53" applyNumberFormat="1" applyFont="1" applyFill="1" applyBorder="1" applyAlignment="1">
      <alignment horizontal="right"/>
      <protection/>
    </xf>
    <xf numFmtId="0" fontId="9" fillId="0" borderId="11" xfId="53" applyFont="1" applyBorder="1" applyAlignment="1">
      <alignment horizontal="left"/>
      <protection/>
    </xf>
    <xf numFmtId="0" fontId="9" fillId="0" borderId="10" xfId="53" applyNumberFormat="1" applyFont="1" applyBorder="1" applyAlignment="1">
      <alignment horizontal="center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3" fontId="9" fillId="0" borderId="10" xfId="61" applyNumberFormat="1" applyFont="1" applyFill="1" applyBorder="1" applyAlignment="1">
      <alignment horizontal="right" vertical="center"/>
    </xf>
    <xf numFmtId="0" fontId="9" fillId="0" borderId="10" xfId="53" applyNumberFormat="1" applyFont="1" applyBorder="1" applyAlignment="1">
      <alignment horizontal="right"/>
      <protection/>
    </xf>
    <xf numFmtId="4" fontId="9" fillId="0" borderId="10" xfId="6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10" xfId="53" applyNumberFormat="1" applyFont="1" applyBorder="1" applyAlignment="1">
      <alignment horizontal="left"/>
      <protection/>
    </xf>
    <xf numFmtId="3" fontId="9" fillId="0" borderId="10" xfId="0" applyNumberFormat="1" applyFont="1" applyFill="1" applyBorder="1" applyAlignment="1">
      <alignment/>
    </xf>
    <xf numFmtId="0" fontId="9" fillId="0" borderId="10" xfId="53" applyNumberFormat="1" applyFont="1" applyBorder="1">
      <alignment/>
      <protection/>
    </xf>
    <xf numFmtId="1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wrapText="1"/>
      <protection/>
    </xf>
    <xf numFmtId="0" fontId="9" fillId="0" borderId="0" xfId="53" applyFont="1" applyFill="1" applyBorder="1" applyAlignment="1">
      <alignment wrapText="1"/>
      <protection/>
    </xf>
    <xf numFmtId="4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1" fontId="9" fillId="0" borderId="10" xfId="53" applyNumberFormat="1" applyFont="1" applyFill="1" applyBorder="1" applyAlignment="1">
      <alignment horizontal="right"/>
      <protection/>
    </xf>
    <xf numFmtId="0" fontId="9" fillId="0" borderId="12" xfId="53" applyFont="1" applyBorder="1" applyAlignment="1">
      <alignment wrapText="1"/>
      <protection/>
    </xf>
    <xf numFmtId="0" fontId="9" fillId="0" borderId="12" xfId="53" applyFont="1" applyBorder="1" applyAlignment="1">
      <alignment horizontal="center" wrapText="1"/>
      <protection/>
    </xf>
    <xf numFmtId="171" fontId="9" fillId="0" borderId="10" xfId="53" applyNumberFormat="1" applyFont="1" applyFill="1" applyBorder="1" applyAlignment="1">
      <alignment horizontal="right" vertical="center"/>
      <protection/>
    </xf>
    <xf numFmtId="0" fontId="9" fillId="0" borderId="10" xfId="53" applyFont="1" applyBorder="1" applyAlignment="1">
      <alignment wrapText="1"/>
      <protection/>
    </xf>
    <xf numFmtId="0" fontId="9" fillId="0" borderId="10" xfId="53" applyFont="1" applyBorder="1" applyAlignment="1">
      <alignment horizontal="center" wrapText="1"/>
      <protection/>
    </xf>
    <xf numFmtId="0" fontId="9" fillId="0" borderId="10" xfId="0" applyFont="1" applyFill="1" applyBorder="1" applyAlignment="1">
      <alignment/>
    </xf>
    <xf numFmtId="49" fontId="9" fillId="0" borderId="10" xfId="53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4" fontId="9" fillId="0" borderId="0" xfId="0" applyNumberFormat="1" applyFont="1" applyAlignment="1">
      <alignment horizontal="left"/>
    </xf>
    <xf numFmtId="2" fontId="6" fillId="0" borderId="10" xfId="53" applyNumberFormat="1" applyFont="1" applyFill="1" applyBorder="1" applyAlignment="1">
      <alignment horizontal="right"/>
      <protection/>
    </xf>
    <xf numFmtId="0" fontId="6" fillId="0" borderId="0" xfId="53" applyFont="1" applyAlignment="1">
      <alignment horizontal="right" wrapText="1"/>
      <protection/>
    </xf>
    <xf numFmtId="0" fontId="7" fillId="0" borderId="0" xfId="53" applyFont="1" applyAlignment="1">
      <alignment horizontal="right" wrapText="1"/>
      <protection/>
    </xf>
    <xf numFmtId="0" fontId="5" fillId="0" borderId="0" xfId="0" applyFont="1" applyAlignment="1">
      <alignment horizontal="right" wrapText="1"/>
    </xf>
    <xf numFmtId="0" fontId="6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0" xfId="53" applyFont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тарифа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5.57421875" style="0" customWidth="1"/>
    <col min="2" max="2" width="69.140625" style="0" customWidth="1"/>
    <col min="3" max="3" width="18.8515625" style="0" customWidth="1"/>
    <col min="4" max="4" width="16.421875" style="1" customWidth="1"/>
    <col min="5" max="6" width="29.140625" style="0" customWidth="1"/>
  </cols>
  <sheetData>
    <row r="1" spans="1:4" ht="18.75">
      <c r="A1" s="52" t="s">
        <v>11</v>
      </c>
      <c r="B1" s="53"/>
      <c r="C1" s="53"/>
      <c r="D1" s="54"/>
    </row>
    <row r="2" spans="1:4" s="1" customFormat="1" ht="12.75">
      <c r="A2" s="55" t="s">
        <v>112</v>
      </c>
      <c r="B2" s="56"/>
      <c r="C2" s="56"/>
      <c r="D2" s="57"/>
    </row>
    <row r="3" spans="1:4" s="1" customFormat="1" ht="33" customHeight="1">
      <c r="A3" s="58"/>
      <c r="B3" s="58"/>
      <c r="C3" s="58"/>
      <c r="D3" s="58"/>
    </row>
    <row r="4" spans="1:4" ht="36" customHeight="1">
      <c r="A4" s="59" t="s">
        <v>1</v>
      </c>
      <c r="B4" s="59" t="s">
        <v>110</v>
      </c>
      <c r="C4" s="62" t="s">
        <v>12</v>
      </c>
      <c r="D4" s="60" t="s">
        <v>113</v>
      </c>
    </row>
    <row r="5" spans="1:4" ht="40.5" customHeight="1">
      <c r="A5" s="59"/>
      <c r="B5" s="59"/>
      <c r="C5" s="63"/>
      <c r="D5" s="61"/>
    </row>
    <row r="6" spans="1:4" ht="15.75">
      <c r="A6" s="7"/>
      <c r="B6" s="8" t="s">
        <v>4</v>
      </c>
      <c r="C6" s="9" t="s">
        <v>14</v>
      </c>
      <c r="D6" s="10">
        <f>SUM(D7:D8)</f>
        <v>142.35</v>
      </c>
    </row>
    <row r="7" spans="1:4" ht="15.75">
      <c r="A7" s="11"/>
      <c r="B7" s="12" t="s">
        <v>2</v>
      </c>
      <c r="C7" s="9" t="s">
        <v>14</v>
      </c>
      <c r="D7" s="13">
        <v>80.3</v>
      </c>
    </row>
    <row r="8" spans="1:4" ht="15.75">
      <c r="A8" s="11"/>
      <c r="B8" s="12" t="s">
        <v>3</v>
      </c>
      <c r="C8" s="9" t="s">
        <v>14</v>
      </c>
      <c r="D8" s="14">
        <v>62.05</v>
      </c>
    </row>
    <row r="9" spans="1:4" ht="15.75">
      <c r="A9" s="15">
        <v>1</v>
      </c>
      <c r="B9" s="16" t="s">
        <v>111</v>
      </c>
      <c r="C9" s="16"/>
      <c r="D9" s="51" t="s">
        <v>15</v>
      </c>
    </row>
    <row r="10" spans="1:4" s="2" customFormat="1" ht="15.75">
      <c r="A10" s="15">
        <v>2</v>
      </c>
      <c r="B10" s="17" t="s">
        <v>105</v>
      </c>
      <c r="C10" s="18" t="s">
        <v>13</v>
      </c>
      <c r="D10" s="19">
        <f>D7*D70</f>
        <v>91702.59999999999</v>
      </c>
    </row>
    <row r="11" spans="1:4" ht="15.75">
      <c r="A11" s="15">
        <v>3</v>
      </c>
      <c r="B11" s="20" t="s">
        <v>6</v>
      </c>
      <c r="C11" s="18" t="s">
        <v>13</v>
      </c>
      <c r="D11" s="21">
        <f>D67</f>
        <v>85906.61538461539</v>
      </c>
    </row>
    <row r="12" spans="1:4" s="6" customFormat="1" ht="15.75">
      <c r="A12" s="11" t="s">
        <v>16</v>
      </c>
      <c r="B12" s="22" t="s">
        <v>17</v>
      </c>
      <c r="C12" s="25" t="s">
        <v>13</v>
      </c>
      <c r="D12" s="31">
        <v>1323</v>
      </c>
    </row>
    <row r="13" spans="1:4" ht="15.75">
      <c r="A13" s="23" t="s">
        <v>18</v>
      </c>
      <c r="B13" s="24" t="s">
        <v>19</v>
      </c>
      <c r="C13" s="25" t="s">
        <v>13</v>
      </c>
      <c r="D13" s="26">
        <v>13237</v>
      </c>
    </row>
    <row r="14" spans="1:4" ht="15.75">
      <c r="A14" s="27"/>
      <c r="B14" s="24" t="s">
        <v>20</v>
      </c>
      <c r="C14" s="24"/>
      <c r="D14" s="26"/>
    </row>
    <row r="15" spans="1:4" ht="15.75">
      <c r="A15" s="23" t="s">
        <v>21</v>
      </c>
      <c r="B15" s="24" t="s">
        <v>22</v>
      </c>
      <c r="C15" s="24"/>
      <c r="D15" s="26"/>
    </row>
    <row r="16" spans="1:4" ht="15.75">
      <c r="A16" s="23"/>
      <c r="B16" s="24" t="s">
        <v>24</v>
      </c>
      <c r="C16" s="25" t="s">
        <v>13</v>
      </c>
      <c r="D16" s="28">
        <v>11.21</v>
      </c>
    </row>
    <row r="17" spans="1:4" ht="15.75">
      <c r="A17" s="23"/>
      <c r="B17" s="24" t="s">
        <v>25</v>
      </c>
      <c r="C17" s="25" t="s">
        <v>23</v>
      </c>
      <c r="D17" s="28">
        <v>1.18</v>
      </c>
    </row>
    <row r="18" spans="1:4" ht="15.75">
      <c r="A18" s="23"/>
      <c r="B18" s="24" t="s">
        <v>26</v>
      </c>
      <c r="C18" s="25" t="s">
        <v>13</v>
      </c>
      <c r="D18" s="28">
        <v>11.20803</v>
      </c>
    </row>
    <row r="19" spans="1:4" ht="15.75">
      <c r="A19" s="23"/>
      <c r="B19" s="24" t="s">
        <v>27</v>
      </c>
      <c r="C19" s="25"/>
      <c r="D19" s="28" t="s">
        <v>28</v>
      </c>
    </row>
    <row r="20" spans="1:4" ht="15.75">
      <c r="A20" s="29" t="s">
        <v>29</v>
      </c>
      <c r="B20" s="30" t="s">
        <v>30</v>
      </c>
      <c r="C20" s="25" t="s">
        <v>13</v>
      </c>
      <c r="D20" s="28">
        <v>11620</v>
      </c>
    </row>
    <row r="21" spans="1:4" ht="15.75">
      <c r="A21" s="23" t="s">
        <v>31</v>
      </c>
      <c r="B21" s="24" t="s">
        <v>32</v>
      </c>
      <c r="C21" s="25" t="s">
        <v>33</v>
      </c>
      <c r="D21" s="28">
        <v>2.78</v>
      </c>
    </row>
    <row r="22" spans="1:4" ht="15.75">
      <c r="A22" s="27" t="s">
        <v>34</v>
      </c>
      <c r="B22" s="24" t="s">
        <v>35</v>
      </c>
      <c r="C22" s="25" t="s">
        <v>36</v>
      </c>
      <c r="D22" s="28">
        <v>4181</v>
      </c>
    </row>
    <row r="23" spans="1:4" ht="15.75">
      <c r="A23" s="23" t="s">
        <v>37</v>
      </c>
      <c r="B23" s="24" t="s">
        <v>38</v>
      </c>
      <c r="C23" s="25" t="s">
        <v>13</v>
      </c>
      <c r="D23" s="28">
        <v>2621</v>
      </c>
    </row>
    <row r="24" spans="1:4" ht="15.75">
      <c r="A24" s="23" t="s">
        <v>39</v>
      </c>
      <c r="B24" s="24" t="s">
        <v>40</v>
      </c>
      <c r="C24" s="25" t="s">
        <v>13</v>
      </c>
      <c r="D24" s="28"/>
    </row>
    <row r="25" spans="1:4" ht="15.75">
      <c r="A25" s="27" t="s">
        <v>41</v>
      </c>
      <c r="B25" s="24" t="s">
        <v>46</v>
      </c>
      <c r="C25" s="25" t="s">
        <v>13</v>
      </c>
      <c r="D25" s="26">
        <v>37665</v>
      </c>
    </row>
    <row r="26" spans="1:4" ht="31.5">
      <c r="A26" s="27" t="s">
        <v>42</v>
      </c>
      <c r="B26" s="24" t="s">
        <v>43</v>
      </c>
      <c r="C26" s="25" t="s">
        <v>13</v>
      </c>
      <c r="D26" s="26">
        <v>11413</v>
      </c>
    </row>
    <row r="27" spans="1:4" ht="15.75">
      <c r="A27" s="27" t="s">
        <v>44</v>
      </c>
      <c r="B27" s="24" t="s">
        <v>45</v>
      </c>
      <c r="C27" s="25" t="s">
        <v>13</v>
      </c>
      <c r="D27" s="31">
        <v>4427</v>
      </c>
    </row>
    <row r="28" spans="1:4" ht="15.75">
      <c r="A28" s="32" t="s">
        <v>47</v>
      </c>
      <c r="B28" s="24" t="s">
        <v>48</v>
      </c>
      <c r="C28" s="25" t="s">
        <v>13</v>
      </c>
      <c r="D28" s="31"/>
    </row>
    <row r="29" spans="1:4" ht="15.75">
      <c r="A29" s="23" t="s">
        <v>49</v>
      </c>
      <c r="B29" s="24" t="s">
        <v>50</v>
      </c>
      <c r="C29" s="25" t="s">
        <v>13</v>
      </c>
      <c r="D29" s="31">
        <v>15287.7</v>
      </c>
    </row>
    <row r="30" spans="1:4" ht="15.75">
      <c r="A30" s="32"/>
      <c r="B30" s="24" t="s">
        <v>5</v>
      </c>
      <c r="C30" s="24"/>
      <c r="D30" s="33"/>
    </row>
    <row r="31" spans="1:4" ht="15.75">
      <c r="A31" s="32" t="s">
        <v>53</v>
      </c>
      <c r="B31" s="24" t="s">
        <v>51</v>
      </c>
      <c r="C31" s="25" t="s">
        <v>13</v>
      </c>
      <c r="D31" s="33">
        <v>4612</v>
      </c>
    </row>
    <row r="32" spans="1:4" ht="31.5">
      <c r="A32" s="32" t="s">
        <v>54</v>
      </c>
      <c r="B32" s="24" t="s">
        <v>52</v>
      </c>
      <c r="C32" s="25" t="s">
        <v>13</v>
      </c>
      <c r="D32" s="33">
        <v>1397</v>
      </c>
    </row>
    <row r="33" spans="1:4" ht="15.75">
      <c r="A33" s="23" t="s">
        <v>55</v>
      </c>
      <c r="B33" s="24" t="s">
        <v>58</v>
      </c>
      <c r="C33" s="25" t="s">
        <v>13</v>
      </c>
      <c r="D33" s="33">
        <v>11705</v>
      </c>
    </row>
    <row r="34" spans="1:4" ht="13.5" customHeight="1">
      <c r="A34" s="32"/>
      <c r="B34" s="24" t="s">
        <v>5</v>
      </c>
      <c r="C34" s="24"/>
      <c r="D34" s="33"/>
    </row>
    <row r="35" spans="1:4" ht="18" customHeight="1">
      <c r="A35" s="23" t="s">
        <v>56</v>
      </c>
      <c r="B35" s="24" t="s">
        <v>59</v>
      </c>
      <c r="C35" s="25" t="s">
        <v>13</v>
      </c>
      <c r="D35" s="31">
        <v>3574</v>
      </c>
    </row>
    <row r="36" spans="1:4" ht="31.5">
      <c r="A36" s="32" t="s">
        <v>57</v>
      </c>
      <c r="B36" s="24" t="s">
        <v>60</v>
      </c>
      <c r="C36" s="25" t="s">
        <v>13</v>
      </c>
      <c r="D36" s="31">
        <v>1083</v>
      </c>
    </row>
    <row r="37" spans="1:4" ht="31.5">
      <c r="A37" s="32" t="s">
        <v>61</v>
      </c>
      <c r="B37" s="24" t="s">
        <v>62</v>
      </c>
      <c r="C37" s="25" t="s">
        <v>13</v>
      </c>
      <c r="D37" s="31">
        <v>17250</v>
      </c>
    </row>
    <row r="38" spans="1:4" ht="37.5" customHeight="1">
      <c r="A38" s="32" t="s">
        <v>63</v>
      </c>
      <c r="B38" s="24" t="s">
        <v>64</v>
      </c>
      <c r="C38" s="25" t="s">
        <v>13</v>
      </c>
      <c r="D38" s="34"/>
    </row>
    <row r="39" spans="1:4" ht="15.75">
      <c r="A39" s="32" t="s">
        <v>65</v>
      </c>
      <c r="B39" s="24" t="s">
        <v>67</v>
      </c>
      <c r="C39" s="25" t="s">
        <v>13</v>
      </c>
      <c r="D39" s="34">
        <v>9984</v>
      </c>
    </row>
    <row r="40" spans="1:4" ht="15.75">
      <c r="A40" s="32" t="s">
        <v>66</v>
      </c>
      <c r="B40" s="24" t="s">
        <v>0</v>
      </c>
      <c r="C40" s="25" t="s">
        <v>13</v>
      </c>
      <c r="D40" s="31">
        <v>17079</v>
      </c>
    </row>
    <row r="41" spans="1:4" s="6" customFormat="1" ht="15.75">
      <c r="A41" s="23">
        <v>4</v>
      </c>
      <c r="B41" s="35" t="s">
        <v>108</v>
      </c>
      <c r="C41" s="25" t="s">
        <v>13</v>
      </c>
      <c r="D41" s="26">
        <f>D10-D67</f>
        <v>5795.984615384601</v>
      </c>
    </row>
    <row r="42" spans="1:4" s="6" customFormat="1" ht="15.75">
      <c r="A42" s="23">
        <v>5</v>
      </c>
      <c r="B42" s="35" t="s">
        <v>69</v>
      </c>
      <c r="C42" s="25" t="s">
        <v>13</v>
      </c>
      <c r="D42" s="26">
        <f>(D10-D67)-(D10-D67)*20%</f>
        <v>4636.787692307681</v>
      </c>
    </row>
    <row r="43" spans="1:4" ht="47.25">
      <c r="A43" s="23" t="s">
        <v>68</v>
      </c>
      <c r="B43" s="24" t="s">
        <v>70</v>
      </c>
      <c r="C43" s="25" t="s">
        <v>13</v>
      </c>
      <c r="D43" s="33"/>
    </row>
    <row r="44" spans="1:4" s="4" customFormat="1" ht="15.75">
      <c r="A44" s="23" t="s">
        <v>71</v>
      </c>
      <c r="B44" s="24" t="s">
        <v>72</v>
      </c>
      <c r="C44" s="25" t="s">
        <v>13</v>
      </c>
      <c r="D44" s="31">
        <v>8357</v>
      </c>
    </row>
    <row r="45" spans="1:4" s="4" customFormat="1" ht="15" customHeight="1">
      <c r="A45" s="23" t="s">
        <v>73</v>
      </c>
      <c r="B45" s="24" t="s">
        <v>74</v>
      </c>
      <c r="C45" s="25" t="s">
        <v>13</v>
      </c>
      <c r="D45" s="31">
        <v>8357</v>
      </c>
    </row>
    <row r="46" spans="1:4" s="4" customFormat="1" ht="15" customHeight="1">
      <c r="A46" s="23">
        <v>7</v>
      </c>
      <c r="B46" s="36" t="s">
        <v>104</v>
      </c>
      <c r="C46" s="25" t="s">
        <v>75</v>
      </c>
      <c r="D46" s="38">
        <v>54</v>
      </c>
    </row>
    <row r="47" spans="1:4" s="4" customFormat="1" ht="21" customHeight="1">
      <c r="A47" s="23" t="s">
        <v>76</v>
      </c>
      <c r="B47" s="37" t="s">
        <v>77</v>
      </c>
      <c r="C47" s="25" t="s">
        <v>75</v>
      </c>
      <c r="D47" s="38">
        <v>11.4</v>
      </c>
    </row>
    <row r="48" spans="1:4" s="4" customFormat="1" ht="21" customHeight="1">
      <c r="A48" s="23" t="s">
        <v>78</v>
      </c>
      <c r="B48" s="36" t="s">
        <v>79</v>
      </c>
      <c r="C48" s="25" t="s">
        <v>14</v>
      </c>
      <c r="D48" s="38">
        <v>135.5</v>
      </c>
    </row>
    <row r="49" spans="1:4" s="4" customFormat="1" ht="21" customHeight="1">
      <c r="A49" s="23" t="s">
        <v>80</v>
      </c>
      <c r="B49" s="36" t="s">
        <v>81</v>
      </c>
      <c r="C49" s="25" t="s">
        <v>14</v>
      </c>
      <c r="D49" s="38">
        <v>62.05</v>
      </c>
    </row>
    <row r="50" spans="1:4" s="4" customFormat="1" ht="15" customHeight="1">
      <c r="A50" s="23">
        <v>10</v>
      </c>
      <c r="B50" s="36" t="s">
        <v>82</v>
      </c>
      <c r="C50" s="25" t="s">
        <v>14</v>
      </c>
      <c r="D50" s="38"/>
    </row>
    <row r="51" spans="1:4" s="4" customFormat="1" ht="15" customHeight="1">
      <c r="A51" s="23">
        <v>11</v>
      </c>
      <c r="B51" s="36" t="s">
        <v>83</v>
      </c>
      <c r="C51" s="25" t="s">
        <v>14</v>
      </c>
      <c r="D51" s="38">
        <v>80.3</v>
      </c>
    </row>
    <row r="52" spans="1:4" s="4" customFormat="1" ht="15" customHeight="1">
      <c r="A52" s="23" t="s">
        <v>84</v>
      </c>
      <c r="B52" s="36" t="s">
        <v>85</v>
      </c>
      <c r="C52" s="25" t="s">
        <v>14</v>
      </c>
      <c r="D52" s="38">
        <f>D51</f>
        <v>80.3</v>
      </c>
    </row>
    <row r="53" spans="1:4" s="4" customFormat="1" ht="15" customHeight="1">
      <c r="A53" s="23">
        <v>12</v>
      </c>
      <c r="B53" s="36" t="s">
        <v>86</v>
      </c>
      <c r="C53" s="25" t="s">
        <v>87</v>
      </c>
      <c r="D53" s="38">
        <v>0.32</v>
      </c>
    </row>
    <row r="54" spans="1:4" s="4" customFormat="1" ht="15" customHeight="1">
      <c r="A54" s="23">
        <v>13</v>
      </c>
      <c r="B54" s="36" t="s">
        <v>88</v>
      </c>
      <c r="C54" s="25" t="s">
        <v>14</v>
      </c>
      <c r="D54" s="38">
        <v>0.03</v>
      </c>
    </row>
    <row r="55" spans="1:4" s="4" customFormat="1" ht="28.5" customHeight="1">
      <c r="A55" s="23">
        <v>14</v>
      </c>
      <c r="B55" s="37" t="s">
        <v>90</v>
      </c>
      <c r="C55" s="25" t="s">
        <v>89</v>
      </c>
      <c r="D55" s="38">
        <v>1.03</v>
      </c>
    </row>
    <row r="56" spans="1:4" s="4" customFormat="1" ht="15" customHeight="1">
      <c r="A56" s="23">
        <v>15</v>
      </c>
      <c r="B56" s="36" t="s">
        <v>91</v>
      </c>
      <c r="C56" s="25" t="s">
        <v>89</v>
      </c>
      <c r="D56" s="38"/>
    </row>
    <row r="57" spans="1:4" s="4" customFormat="1" ht="15" customHeight="1">
      <c r="A57" s="23">
        <v>16</v>
      </c>
      <c r="B57" s="36" t="s">
        <v>94</v>
      </c>
      <c r="C57" s="25" t="s">
        <v>92</v>
      </c>
      <c r="D57" s="38"/>
    </row>
    <row r="58" spans="1:4" s="4" customFormat="1" ht="15" customHeight="1">
      <c r="A58" s="23">
        <v>17</v>
      </c>
      <c r="B58" s="36" t="s">
        <v>93</v>
      </c>
      <c r="C58" s="25" t="s">
        <v>92</v>
      </c>
      <c r="D58" s="31">
        <v>1</v>
      </c>
    </row>
    <row r="59" spans="1:4" s="4" customFormat="1" ht="15" customHeight="1">
      <c r="A59" s="23">
        <v>18</v>
      </c>
      <c r="B59" s="36" t="s">
        <v>95</v>
      </c>
      <c r="C59" s="25" t="s">
        <v>92</v>
      </c>
      <c r="D59" s="31"/>
    </row>
    <row r="60" spans="1:5" ht="31.5" customHeight="1">
      <c r="A60" s="39">
        <v>19</v>
      </c>
      <c r="B60" s="35" t="s">
        <v>97</v>
      </c>
      <c r="C60" s="25" t="s">
        <v>96</v>
      </c>
      <c r="D60" s="40">
        <v>90</v>
      </c>
      <c r="E60" s="5"/>
    </row>
    <row r="61" spans="1:4" ht="15.75">
      <c r="A61" s="39">
        <v>20</v>
      </c>
      <c r="B61" s="41" t="s">
        <v>98</v>
      </c>
      <c r="C61" s="42" t="s">
        <v>101</v>
      </c>
      <c r="D61" s="43">
        <f>D17/D6*1000</f>
        <v>8.28942746750966</v>
      </c>
    </row>
    <row r="62" spans="1:4" ht="30" customHeight="1">
      <c r="A62" s="39">
        <v>21</v>
      </c>
      <c r="B62" s="41" t="s">
        <v>99</v>
      </c>
      <c r="C62" s="42" t="s">
        <v>100</v>
      </c>
      <c r="D62" s="43">
        <f>D22/D6</f>
        <v>29.37126800140499</v>
      </c>
    </row>
    <row r="63" spans="1:4" ht="28.5" customHeight="1">
      <c r="A63" s="39">
        <v>22</v>
      </c>
      <c r="B63" s="44" t="s">
        <v>102</v>
      </c>
      <c r="C63" s="45" t="s">
        <v>103</v>
      </c>
      <c r="D63" s="43">
        <f>158/D6</f>
        <v>1.1099402880224798</v>
      </c>
    </row>
    <row r="64" spans="1:4" ht="15.75">
      <c r="A64" s="39">
        <v>23</v>
      </c>
      <c r="B64" s="36" t="s">
        <v>106</v>
      </c>
      <c r="C64" s="36"/>
      <c r="D64" s="46"/>
    </row>
    <row r="65" spans="1:4" s="6" customFormat="1" ht="15.75">
      <c r="A65" s="47"/>
      <c r="B65" s="35" t="s">
        <v>109</v>
      </c>
      <c r="C65" s="25" t="s">
        <v>13</v>
      </c>
      <c r="D65" s="26">
        <f>D39+D38+D37+D33+D34+D29+D28+D13+D40+D27+D26+D25+D23+D20</f>
        <v>152288.7</v>
      </c>
    </row>
    <row r="66" spans="1:4" s="6" customFormat="1" ht="15.75">
      <c r="A66" s="47"/>
      <c r="B66" s="35" t="s">
        <v>7</v>
      </c>
      <c r="C66" s="25" t="s">
        <v>87</v>
      </c>
      <c r="D66" s="28">
        <f>D67*100/D65</f>
        <v>56.410367535224474</v>
      </c>
    </row>
    <row r="67" spans="1:4" s="6" customFormat="1" ht="31.5">
      <c r="A67" s="47"/>
      <c r="B67" s="35" t="s">
        <v>8</v>
      </c>
      <c r="C67" s="25" t="s">
        <v>13</v>
      </c>
      <c r="D67" s="26">
        <f>152289/D6*D7</f>
        <v>85906.61538461539</v>
      </c>
    </row>
    <row r="68" spans="1:4" s="6" customFormat="1" ht="15.75">
      <c r="A68" s="47"/>
      <c r="B68" s="35"/>
      <c r="C68" s="35"/>
      <c r="D68" s="28"/>
    </row>
    <row r="69" spans="1:4" s="6" customFormat="1" ht="15.75">
      <c r="A69" s="47"/>
      <c r="B69" s="35"/>
      <c r="C69" s="35"/>
      <c r="D69" s="28"/>
    </row>
    <row r="70" spans="1:4" s="6" customFormat="1" ht="31.5">
      <c r="A70" s="47"/>
      <c r="B70" s="35" t="s">
        <v>10</v>
      </c>
      <c r="C70" s="35"/>
      <c r="D70" s="28">
        <v>1142</v>
      </c>
    </row>
    <row r="71" spans="1:4" s="6" customFormat="1" ht="15.75">
      <c r="A71" s="47"/>
      <c r="B71" s="35" t="s">
        <v>107</v>
      </c>
      <c r="C71" s="25" t="s">
        <v>87</v>
      </c>
      <c r="D71" s="28">
        <f>D41/D10</f>
        <v>0.06320414705127883</v>
      </c>
    </row>
    <row r="72" spans="1:4" ht="15.75">
      <c r="A72" s="48"/>
      <c r="B72" s="48"/>
      <c r="C72" s="48"/>
      <c r="D72" s="49"/>
    </row>
    <row r="73" spans="1:4" ht="15.75">
      <c r="A73" s="48"/>
      <c r="B73" s="48" t="s">
        <v>9</v>
      </c>
      <c r="C73" s="48"/>
      <c r="D73" s="49"/>
    </row>
    <row r="74" spans="1:4" ht="15.75">
      <c r="A74" s="48"/>
      <c r="B74" s="48"/>
      <c r="C74" s="48"/>
      <c r="D74" s="49"/>
    </row>
    <row r="75" spans="1:4" ht="15.75">
      <c r="A75" s="48"/>
      <c r="B75" s="48"/>
      <c r="C75" s="48"/>
      <c r="D75" s="49"/>
    </row>
    <row r="76" spans="1:4" ht="15.75">
      <c r="A76" s="48"/>
      <c r="B76" s="50">
        <v>41264</v>
      </c>
      <c r="C76" s="48"/>
      <c r="D76" s="49"/>
    </row>
    <row r="82" spans="1:5" s="1" customFormat="1" ht="12.75">
      <c r="A82"/>
      <c r="C82" s="3"/>
      <c r="E82"/>
    </row>
  </sheetData>
  <sheetProtection/>
  <mergeCells count="6">
    <mergeCell ref="A1:D1"/>
    <mergeCell ref="A2:D3"/>
    <mergeCell ref="A4:A5"/>
    <mergeCell ref="B4:B5"/>
    <mergeCell ref="D4:D5"/>
    <mergeCell ref="C4:C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2012-01-05T11:57:32Z</cp:lastPrinted>
  <dcterms:created xsi:type="dcterms:W3CDTF">1996-10-08T23:32:33Z</dcterms:created>
  <dcterms:modified xsi:type="dcterms:W3CDTF">2012-12-24T11:33:43Z</dcterms:modified>
  <cp:category/>
  <cp:version/>
  <cp:contentType/>
  <cp:contentStatus/>
</cp:coreProperties>
</file>